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9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</sheets>
  <definedNames>
    <definedName name="_xlnm.Print_Area" localSheetId="2">'бер'!$A$1:$AE$92</definedName>
    <definedName name="_xlnm.Print_Area" localSheetId="8">'вер'!$A$1:$AE$95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<sst xmlns="http://schemas.openxmlformats.org/spreadsheetml/2006/main" count="969" uniqueCount="68">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</sst>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19" sqref="H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1001.4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2793.2999999999997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Y9">B10+B15+B23+B31+B45+B50+B51+B58+B59+B68+B69+B84+B72+B77+B79+B78+B66+B85+B86+B87+B67+B38+B88</f>
        <v>53217.100000000006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3794.7</v>
      </c>
      <c r="AE9" s="51">
        <f>AE10+AE15+AE23+AE31+AE45+AE50+AE51+AE58+AE59+AE68+AE69+AE72+AE84+AE77+AE79+AE78+AE66+AE85+AE87+AE86+AE67+AE38+AE88</f>
        <v>70254.59999999999</v>
      </c>
      <c r="AG9" s="50"/>
    </row>
    <row r="10" spans="1:31" ht="15.75">
      <c r="A10" s="4" t="s">
        <v>4</v>
      </c>
      <c r="B10" s="23">
        <f>4665.2-451.1</f>
        <v>4214.099999999999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43.4</v>
      </c>
      <c r="AE10" s="28">
        <f>B10+C10-AD10</f>
        <v>5343.4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16.5</v>
      </c>
      <c r="AE11" s="28">
        <f>B11+C11-AD11</f>
        <v>3807.7999999999997</v>
      </c>
    </row>
    <row r="12" spans="1:31" ht="15.75">
      <c r="A12" s="3" t="s">
        <v>2</v>
      </c>
      <c r="B12" s="37">
        <f>319.9-40</f>
        <v>279.9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14.3</v>
      </c>
      <c r="AE12" s="28">
        <f>B12+C12-AD12</f>
        <v>345.09999999999997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327.09999999999957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12.599999999999998</v>
      </c>
      <c r="AE14" s="28">
        <f>AE10-AE11-AE12-AE13</f>
        <v>1190.5</v>
      </c>
    </row>
    <row r="15" spans="1:31" ht="15" customHeight="1">
      <c r="A15" s="4" t="s">
        <v>6</v>
      </c>
      <c r="B15" s="23">
        <f>23863+99</f>
        <v>23962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1935.3</v>
      </c>
      <c r="AE15" s="28">
        <f aca="true" t="shared" si="3" ref="AE15:AE29">B15+C15-AD15</f>
        <v>25216.600000000002</v>
      </c>
    </row>
    <row r="16" spans="1:32" ht="15.75">
      <c r="A16" s="3" t="s">
        <v>5</v>
      </c>
      <c r="B16" s="23">
        <f>17980+99</f>
        <v>18079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1605.9</v>
      </c>
      <c r="AE16" s="28">
        <f t="shared" si="3"/>
        <v>18086.699999999997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26.900000000000002</v>
      </c>
    </row>
    <row r="18" spans="1:31" ht="15.75">
      <c r="A18" s="3" t="s">
        <v>1</v>
      </c>
      <c r="B18" s="23">
        <v>1689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309.2</v>
      </c>
      <c r="AE18" s="28">
        <f t="shared" si="3"/>
        <v>2104.2000000000003</v>
      </c>
    </row>
    <row r="19" spans="1:31" ht="15.75">
      <c r="A19" s="3" t="s">
        <v>2</v>
      </c>
      <c r="B19" s="23">
        <v>3964.7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4133.099999999999</v>
      </c>
    </row>
    <row r="20" spans="1:31" ht="15.75">
      <c r="A20" s="3" t="s">
        <v>17</v>
      </c>
      <c r="B20" s="23">
        <v>13.8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44.2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192.00000000000017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19.299999999999876</v>
      </c>
      <c r="AE22" s="28">
        <f t="shared" si="3"/>
        <v>821.5000000000006</v>
      </c>
    </row>
    <row r="23" spans="1:31" ht="15" customHeight="1">
      <c r="A23" s="4" t="s">
        <v>7</v>
      </c>
      <c r="B23" s="23">
        <f>13133+739.4</f>
        <v>13872.4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233.2</v>
      </c>
      <c r="AE23" s="28">
        <f t="shared" si="3"/>
        <v>15965.8</v>
      </c>
    </row>
    <row r="24" spans="1:32" ht="15.75">
      <c r="A24" s="3" t="s">
        <v>5</v>
      </c>
      <c r="B24" s="23">
        <f>7035.2+739.4</f>
        <v>7774.599999999999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7776.799999999999</v>
      </c>
      <c r="AF24" s="6"/>
    </row>
    <row r="25" spans="1:31" ht="15.75">
      <c r="A25" s="3" t="s">
        <v>3</v>
      </c>
      <c r="B25" s="23">
        <v>2809.8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127.3</v>
      </c>
      <c r="AE25" s="28">
        <f t="shared" si="3"/>
        <v>2958.7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34.2</v>
      </c>
      <c r="AE26" s="28">
        <f t="shared" si="3"/>
        <v>315.90000000000003</v>
      </c>
    </row>
    <row r="27" spans="1:31" ht="15.75">
      <c r="A27" s="3" t="s">
        <v>2</v>
      </c>
      <c r="B27" s="23">
        <v>2219.6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2392</v>
      </c>
    </row>
    <row r="28" spans="1:31" ht="15.75">
      <c r="A28" s="3" t="s">
        <v>17</v>
      </c>
      <c r="B28" s="23">
        <v>117.4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3.6</v>
      </c>
      <c r="AE28" s="28">
        <f t="shared" si="3"/>
        <v>149.8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635.4000000000002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68.1</v>
      </c>
      <c r="AE30" s="28">
        <f>AE23-AE24-AE25-AE26-AE27-AE28-AE29</f>
        <v>2372.6000000000004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1.7</v>
      </c>
      <c r="AE31" s="28">
        <f aca="true" t="shared" si="6" ref="AE31:AE36">B31+C31-AD31</f>
        <v>195.70000000000002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144.1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1.4</v>
      </c>
      <c r="AE34" s="28">
        <f t="shared" si="6"/>
        <v>35.6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0.30000000000000004</v>
      </c>
      <c r="AE37" s="28">
        <f>AE31-AE32-AE34-AE36-AE33-AE35</f>
        <v>16.00000000000002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aca="true" t="shared" si="8" ref="AE38:AE43">B38+C38-AD38</f>
        <v>754.7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560.6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10.1</v>
      </c>
    </row>
    <row r="42" spans="1:31" ht="15.75">
      <c r="A42" s="3" t="s">
        <v>2</v>
      </c>
      <c r="B42" s="23">
        <v>66.9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66.9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22.399999999999977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117.10000000000002</v>
      </c>
    </row>
    <row r="45" spans="1:31" ht="15" customHeight="1">
      <c r="A45" s="4" t="s">
        <v>15</v>
      </c>
      <c r="B45" s="37">
        <f>426.9+17.6</f>
        <v>444.5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128.2</v>
      </c>
      <c r="AE45" s="28">
        <f>B45+C45-AD45</f>
        <v>871.7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</f>
        <v>411.8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103.9</v>
      </c>
      <c r="AE47" s="28">
        <f>B47+C47-AD47</f>
        <v>805.0000000000001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29.2</v>
      </c>
      <c r="AE48" s="28">
        <f>B48+C48-AD48</f>
        <v>109.10000000000001</v>
      </c>
    </row>
    <row r="49" spans="1:31" ht="15.75">
      <c r="A49" s="64" t="s">
        <v>26</v>
      </c>
      <c r="B49" s="23">
        <f aca="true" t="shared" si="10" ref="B49:AB49">B45-B46-B47</f>
        <v>32.69999999999999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24.3</v>
      </c>
      <c r="AE49" s="28">
        <f>AE45-AE47-AE46</f>
        <v>66.69999999999993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898.0999999999999</v>
      </c>
      <c r="AE50" s="28">
        <f aca="true" t="shared" si="11" ref="AE50:AE56">B50+C50-AD50</f>
        <v>11394.300000000001</v>
      </c>
    </row>
    <row r="51" spans="1:32" ht="15" customHeight="1">
      <c r="A51" s="4" t="s">
        <v>9</v>
      </c>
      <c r="B51" s="45">
        <f>4210.5-361.4</f>
        <v>3849.1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310.7</v>
      </c>
      <c r="AE51" s="23">
        <f t="shared" si="11"/>
        <v>4281.6</v>
      </c>
      <c r="AF51" s="6"/>
    </row>
    <row r="52" spans="1:32" ht="15.75">
      <c r="A52" s="3" t="s">
        <v>5</v>
      </c>
      <c r="B52" s="23">
        <f>3277.6+42.9-63.4</f>
        <v>3257.1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3257.7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487.6</v>
      </c>
      <c r="C54" s="23">
        <v>4.3</v>
      </c>
      <c r="D54" s="23"/>
      <c r="E54" s="23">
        <v>4.2</v>
      </c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4.2</v>
      </c>
      <c r="AE54" s="23">
        <f t="shared" si="11"/>
        <v>487.70000000000005</v>
      </c>
    </row>
    <row r="55" spans="1:31" ht="15.75">
      <c r="A55" s="3" t="s">
        <v>17</v>
      </c>
      <c r="B55" s="37">
        <v>2.4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2.4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101.99999999999997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306.5</v>
      </c>
      <c r="AE57" s="23">
        <f>AE51-AE52-AE54-AE56-AE53-AE55</f>
        <v>533.8000000000005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0</v>
      </c>
      <c r="AE58" s="23">
        <f aca="true" t="shared" si="14" ref="AE58:AE64">B58+C58-AD58</f>
        <v>288.5</v>
      </c>
    </row>
    <row r="59" spans="1:31" ht="15" customHeight="1">
      <c r="A59" s="4" t="s">
        <v>11</v>
      </c>
      <c r="B59" s="23">
        <v>1117.7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24.4</v>
      </c>
      <c r="AE59" s="23">
        <f t="shared" si="14"/>
        <v>1394.1999999999998</v>
      </c>
    </row>
    <row r="60" spans="1:32" ht="15.75">
      <c r="A60" s="3" t="s">
        <v>5</v>
      </c>
      <c r="B60" s="23">
        <v>607.2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607.4000000000001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0.8</v>
      </c>
      <c r="AE61" s="23">
        <f t="shared" si="14"/>
        <v>5.2</v>
      </c>
      <c r="AF61" s="6"/>
    </row>
    <row r="62" spans="1:32" ht="15.75">
      <c r="A62" s="3" t="s">
        <v>1</v>
      </c>
      <c r="B62" s="23">
        <v>117.2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4.4</v>
      </c>
      <c r="AE62" s="23">
        <f t="shared" si="14"/>
        <v>124.9</v>
      </c>
      <c r="AF62" s="6"/>
    </row>
    <row r="63" spans="1:31" ht="15.75">
      <c r="A63" s="3" t="s">
        <v>2</v>
      </c>
      <c r="B63" s="23">
        <v>62.3</v>
      </c>
      <c r="C63" s="23">
        <v>5.3</v>
      </c>
      <c r="D63" s="23"/>
      <c r="E63" s="23">
        <v>5.2</v>
      </c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5.2</v>
      </c>
      <c r="AE63" s="23">
        <f t="shared" si="14"/>
        <v>62.39999999999999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325.8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13.999999999999998</v>
      </c>
      <c r="AE65" s="23">
        <f>AE59-AE60-AE63-AE64-AE62-AE61</f>
        <v>594.2999999999997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196.3</v>
      </c>
      <c r="AE66" s="31">
        <f aca="true" t="shared" si="16" ref="AE66:AE78">B66+C66-AD66</f>
        <v>823.7</v>
      </c>
    </row>
    <row r="67" spans="1:31" ht="15.75">
      <c r="A67" s="4" t="s">
        <v>43</v>
      </c>
      <c r="B67" s="23">
        <v>6.4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19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</f>
        <v>782.3</v>
      </c>
      <c r="C69" s="23">
        <v>1904.4</v>
      </c>
      <c r="D69" s="23"/>
      <c r="E69" s="23">
        <v>12.9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12.9</v>
      </c>
      <c r="AE69" s="31">
        <f t="shared" si="16"/>
        <v>2673.7999999999997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40.4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252.9</v>
      </c>
    </row>
    <row r="72" spans="1:31" s="11" customFormat="1" ht="31.5">
      <c r="A72" s="12" t="s">
        <v>21</v>
      </c>
      <c r="B72" s="23">
        <v>137.5</v>
      </c>
      <c r="C72" s="23">
        <v>571.3</v>
      </c>
      <c r="D72" s="23"/>
      <c r="E72" s="29">
        <v>10.5</v>
      </c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10.5</v>
      </c>
      <c r="AE72" s="31">
        <f t="shared" si="16"/>
        <v>698.3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64.10000000000001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4.3999999999999995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53217.100000000006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0</v>
      </c>
      <c r="J90" s="43">
        <f t="shared" si="18"/>
        <v>0</v>
      </c>
      <c r="K90" s="43">
        <f t="shared" si="18"/>
        <v>0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3794.7</v>
      </c>
      <c r="AE90" s="60">
        <f>AE10+AE15+AE23+AE31+AE45+AE50+AE51+AE58+AE59+AE66+AE68+AE69+AE72+AE77+AE78+AE79+AE84+AE85+AE86+AE87+AE67+AE38+AE88</f>
        <v>70254.6</v>
      </c>
    </row>
    <row r="91" spans="1:31" ht="15.75">
      <c r="A91" s="3" t="s">
        <v>5</v>
      </c>
      <c r="B91" s="23">
        <f aca="true" t="shared" si="19" ref="B91:AB91">B11+B16+B24+B32+B52+B60+B70+B39+B73</f>
        <v>34132.79999999999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1622.4</v>
      </c>
      <c r="AE91" s="28">
        <f>B91+C91-AD91</f>
        <v>34345.599999999984</v>
      </c>
    </row>
    <row r="92" spans="1:31" ht="15.75">
      <c r="A92" s="3" t="s">
        <v>2</v>
      </c>
      <c r="B92" s="23">
        <f aca="true" t="shared" si="20" ref="B92:X92">B12+B19+B27+B34+B54+B63+B42+B76+B71</f>
        <v>7373.799999999999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25.1</v>
      </c>
      <c r="AE92" s="28">
        <f>B92+C92-AD92</f>
        <v>7780.0999999999985</v>
      </c>
    </row>
    <row r="93" spans="1:31" ht="15.75">
      <c r="A93" s="3" t="s">
        <v>3</v>
      </c>
      <c r="B93" s="23">
        <f aca="true" t="shared" si="21" ref="B93:Y93">B17+B25+B40+B61+B74</f>
        <v>2838.5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129</v>
      </c>
      <c r="AE93" s="28">
        <f>B93+C93-AD93</f>
        <v>3060.8</v>
      </c>
    </row>
    <row r="94" spans="1:31" ht="15.75">
      <c r="A94" s="3" t="s">
        <v>1</v>
      </c>
      <c r="B94" s="23">
        <f aca="true" t="shared" si="22" ref="B94:Y94">B18+B26+B62+B33+B41+B53+B46+B75</f>
        <v>2135.3999999999996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347.8</v>
      </c>
      <c r="AE94" s="28">
        <f>B94+C94-AD94</f>
        <v>2558.5999999999995</v>
      </c>
    </row>
    <row r="95" spans="1:31" ht="15.75">
      <c r="A95" s="3" t="s">
        <v>17</v>
      </c>
      <c r="B95" s="23">
        <f aca="true" t="shared" si="23" ref="B95:AB95">B20+B28+B47+B35+B55+B13</f>
        <v>545.4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107.5</v>
      </c>
      <c r="AE95" s="28">
        <f>B95+C95-AD95</f>
        <v>1001.4000000000001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1562.8999999999999</v>
      </c>
      <c r="AE96" s="2">
        <f>AE90-AE91-AE92-AE93-AE94-AE95</f>
        <v>21508.100000000024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3794.7</v>
      </c>
      <c r="J99" s="54">
        <f t="shared" si="24"/>
        <v>3794.7</v>
      </c>
      <c r="K99" s="54">
        <f t="shared" si="24"/>
        <v>3794.7</v>
      </c>
      <c r="L99" s="54">
        <f t="shared" si="24"/>
        <v>3794.7</v>
      </c>
      <c r="M99" s="54">
        <f t="shared" si="24"/>
        <v>3794.7</v>
      </c>
      <c r="N99" s="54">
        <f t="shared" si="24"/>
        <v>3794.7</v>
      </c>
      <c r="O99" s="54">
        <f t="shared" si="24"/>
        <v>3794.7</v>
      </c>
      <c r="P99" s="54">
        <f t="shared" si="24"/>
        <v>3794.7</v>
      </c>
      <c r="Q99" s="54">
        <f t="shared" si="24"/>
        <v>3794.7</v>
      </c>
      <c r="R99" s="54">
        <f t="shared" si="24"/>
        <v>3794.7</v>
      </c>
      <c r="S99" s="54">
        <f t="shared" si="24"/>
        <v>3794.7</v>
      </c>
      <c r="T99" s="54">
        <f t="shared" si="24"/>
        <v>3794.7</v>
      </c>
      <c r="U99" s="54">
        <f t="shared" si="24"/>
        <v>3794.7</v>
      </c>
      <c r="V99" s="54">
        <f t="shared" si="24"/>
        <v>3794.7</v>
      </c>
      <c r="W99" s="54">
        <f t="shared" si="24"/>
        <v>3794.7</v>
      </c>
      <c r="X99" s="54">
        <f t="shared" si="24"/>
        <v>3794.7</v>
      </c>
      <c r="Y99" s="54">
        <f t="shared" si="24"/>
        <v>3794.7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2014-10-02T11:45:49Z</cp:lastPrinted>
  <dcterms:created xsi:type="dcterms:W3CDTF">2002-11-05T08:53:00Z</dcterms:created>
  <dcterms:modified xsi:type="dcterms:W3CDTF">2014-10-08T05:07:00Z</dcterms:modified>
  <cp:category/>
  <cp:version/>
  <cp:contentType/>
  <cp:contentStatus/>
</cp:coreProperties>
</file>